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iidebook\共有\600_地域整備課\300_上下水道室\310_経営比較分析表（H26~）\R元_公営企業に係る「経営比較分析表」について\町提出\"/>
    </mc:Choice>
  </mc:AlternateContent>
  <xr:revisionPtr revIDLastSave="0" documentId="13_ncr:1_{009382C2-C8CC-418C-87AC-472EE1E8638A}" xr6:coauthVersionLast="36" xr6:coauthVersionMax="36" xr10:uidLastSave="{00000000-0000-0000-0000-000000000000}"/>
  <workbookProtection workbookAlgorithmName="SHA-512" workbookHashValue="D8Ul92gKWwmhhuqymGMIvk1xpn53eIMjKjEj56z8GHm9YkDC0cy6WRtsemXecRv3qSslwBi0Pu/FwyTpj1Sq9A==" workbookSaltValue="dihRUkGdf8VtI/ED/7SnL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<sst xmlns="http://schemas.openxmlformats.org/spreadsheetml/2006/main" count="247" uniqueCount="122">
  <si>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</si>
  <si>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</si>
  <si>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</si>
  <si>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</si>
  <si>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</si>
  <si>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</si>
  <si>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</si>
  <si>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</si>
  <si>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</si>
  <si>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</si>
  <si>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</si>
  <si>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</si>
  <si>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</si>
  <si>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</si>
  <si>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</si>
  <si>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</si>
  <si>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</si>
  <si>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</si>
  <si>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</si>
  <si>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</si>
  <si>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</si>
  <si>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</si>
  <si>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</si>
  <si>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</si>
  <si>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</si>
  <si>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</si>
  <si>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</si>
  <si>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</si>
  <si>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</si>
  <si>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</si>
  <si>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</si>
  <si>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</si>
  <si>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</si>
  <si>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</si>
  <si>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</si>
  <si>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</si>
  <si>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</si>
  <si>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</si>
  <si>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</si>
  <si>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</si>
  <si>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</si>
  <si>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</si>
  <si>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</si>
  <si>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</si>
  <si>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</si>
  <si>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</si>
  <si>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</si>
  <si>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</si>
  <si>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</si>
  <si>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</si>
  <si>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</si>
  <si>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</si>
  <si>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</si>
  <si>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</si>
  <si>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</si>
  <si>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</si>
  <si>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</si>
  <si>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</si>
  <si>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</si>
  <si>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</si>
  <si>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</si>
  <si>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</si>
  <si>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</si>
  <si>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</si>
  <si>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</si>
  <si>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</si>
  <si>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</si>
  <si>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</si>
  <si>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</si>
  <si>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</si>
  <si>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</si>
  <si>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</si>
  <si>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</si>
  <si>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</si>
  <si>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</si>
  <si>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</si>
  <si>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</si>
  <si>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</si>
  <si>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</si>
  <si>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</si>
  <si>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</si>
  <si>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</si>
  <si>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</si>
  <si>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</si>
  <si>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</si>
  <si>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</si>
  <si>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</si>
  <si>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</si>
  <si>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</si>
  <si>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</si>
  <si>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</si>
  <si>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</si>
  <si>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</si>
  <si>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</si>
  <si>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</si>
  <si>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</si>
  <si>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</si>
  <si>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</si>
  <si>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</si>
  <si>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</si>
  <si>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</si>
  <si>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</si>
  <si>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</si>
  <si>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</si>
  <si>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</si>
  <si>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</si>
  <si>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</si>
  <si>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</si>
  <si>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</si>
  <si>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</si>
  <si>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</si>
  <si>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</si>
  <si>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</si>
  <si>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</si>
  <si>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</si>
  <si>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</si>
  <si>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</si>
  <si>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</si>
  <si>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</si>
  <si>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設置個体数が増えるに従って設備更新の必要性は高まってくる。特に通常運転に不可欠なブロアーの故障件数が増えてきていることから、計画的な更新計画の作成時期に達している。</t>
    <phoneticPr fontId="4"/>
  </si>
  <si>
    <t>経費削減に努め、施設長寿命化など計画的な更新を検討し、料金水準適正化の検討を実施しながら他会計繰入金の依存割合を小さくする必要がある。しかし、人口の減少、高齢化が進行している当町の状況にあってライフライン料金の値上げは行政サービスの低下に繋がりかねず慎重にならざるを得ない。それでも施設の更新など必要な事業を抱えていることから、より健全な事業体となるため必要な料金体系の見直し、施設管理費の削減など取り組まなければならない課題も多い。
集合処理方式と個別処理方式を比較した場合、汚水処理原価では個別処理方式にその優位性が存在した。当町のような散居集落において今後生活排水処理事業を推進していくとき、経済的より優位な方法を更新時においても選択していく。</t>
    <phoneticPr fontId="4"/>
  </si>
  <si>
    <t>①から、新規設置数は増えているものの、農業集落排水への切り替えにより減少の傾向にあった。今後も利用者の減少による料金収入の減、費用や地方債償還が上回る状態が続く見込みのため、他会計繰入金の依存割合は大きくなる。
④から、類似団体の3倍以上の状態が続いている。投資的事業が継続しているためと考える。
⑤から、経費回収率がわずかに増えていが、料金収入だけでは賄いきれず、他会計繰入金に依存する割合が増えている。令和2年度から、公営企業化に向け取り組んでいく予定であり、今後、事業に係る費用の削減は当然のことながら、使用料の見直しを行い、適正な料金体系の構築を図っていきたい。
⑥から、汚水処理原価が高騰している。設置個体数が増え日常管理に係る費用も増加している。かかる費用に対する料金収入とのバランスが取れていないためでもあると判断している。
⑦⑧から、施設利用率、水洗化率ともに類似団体と比べて高い数値を維持している。この事業実施が飯豊町が掲げる「環境にやさしい町づくり」理念達成のために大きく寄与していることは間違いない。</t>
    <rPh sb="4" eb="6">
      <t>シンキ</t>
    </rPh>
    <rPh sb="6" eb="9">
      <t>セッチスウ</t>
    </rPh>
    <rPh sb="10" eb="11">
      <t>フ</t>
    </rPh>
    <rPh sb="19" eb="21">
      <t>ノウギョウ</t>
    </rPh>
    <rPh sb="21" eb="23">
      <t>シュウラク</t>
    </rPh>
    <rPh sb="23" eb="25">
      <t>ハイスイ</t>
    </rPh>
    <rPh sb="27" eb="28">
      <t>キ</t>
    </rPh>
    <rPh sb="29" eb="30">
      <t>カ</t>
    </rPh>
    <rPh sb="163" eb="164">
      <t>フ</t>
    </rPh>
    <rPh sb="203" eb="205">
      <t>レイワ</t>
    </rPh>
    <rPh sb="206" eb="208">
      <t>ネンド</t>
    </rPh>
    <rPh sb="226" eb="228">
      <t>ヨテイ</t>
    </rPh>
    <rPh sb="232" eb="234">
      <t>コンゴ</t>
    </rPh>
    <rPh sb="259" eb="261">
      <t>ミナオ</t>
    </rPh>
    <rPh sb="263" eb="264">
      <t>オコナ</t>
    </rPh>
    <rPh sb="266" eb="268">
      <t>テキセイ</t>
    </rPh>
    <rPh sb="269" eb="271">
      <t>リョウキン</t>
    </rPh>
    <rPh sb="271" eb="273">
      <t>タイケイ</t>
    </rPh>
    <rPh sb="274" eb="276">
      <t>コウチク</t>
    </rPh>
    <rPh sb="277" eb="27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</si>
</sst>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64-4D36-A6AF-82C3BFB26F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64-4D36-A6AF-82C3BFB26F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59.09</c:v>
                </c:pt>
                <c:pt idx="3">
                  <c:v>60.3</c:v>
                </c:pt>
                <c:pt idx="4">
                  <c:v>52.41</c:v>
                </c:pt>
              </c:numCache>
            </c:numRef>
          </c:val>
          <c:extLst>
            <c:ext xmlns:c16="http://schemas.microsoft.com/office/drawing/2014/chart" uri="{C3380CC4-5D6E-409C-BE32-E72D297353CC}">
              <c16:uniqueId val="{00000000-E70A-436D-9F6B-46648B07F5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E70A-436D-9F6B-46648B07F5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32C-4B04-9F53-185A17B114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632C-4B04-9F53-185A17B114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87.18</c:v>
                </c:pt>
                <c:pt idx="1">
                  <c:v>86.17</c:v>
                </c:pt>
                <c:pt idx="2">
                  <c:v>84.37</c:v>
                </c:pt>
                <c:pt idx="3">
                  <c:v>85.77</c:v>
                </c:pt>
                <c:pt idx="4">
                  <c:v>84.56</c:v>
                </c:pt>
              </c:numCache>
            </c:numRef>
          </c:val>
          <c:extLst>
            <c:ext xmlns:c16="http://schemas.microsoft.com/office/drawing/2014/chart" uri="{C3380CC4-5D6E-409C-BE32-E72D297353CC}">
              <c16:uniqueId val="{00000000-48F9-4EB3-A64D-E55F447DBC1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F9-4EB3-A64D-E55F447DBC1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EA-4247-B6EF-0A29A0A37C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EA-4247-B6EF-0A29A0A37C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B0-4B25-8EE2-78B9D54106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B0-4B25-8EE2-78B9D54106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1D-4E92-8A03-1778F86923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1D-4E92-8A03-1778F86923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F9-4E5C-A5B6-052E019DAB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F9-4E5C-A5B6-052E019DAB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889.68</c:v>
                </c:pt>
                <c:pt idx="1">
                  <c:v>875.85</c:v>
                </c:pt>
                <c:pt idx="2">
                  <c:v>908.64</c:v>
                </c:pt>
                <c:pt idx="3">
                  <c:v>1003.78</c:v>
                </c:pt>
                <c:pt idx="4">
                  <c:v>1068.52</c:v>
                </c:pt>
              </c:numCache>
            </c:numRef>
          </c:val>
          <c:extLst>
            <c:ext xmlns:c16="http://schemas.microsoft.com/office/drawing/2014/chart" uri="{C3380CC4-5D6E-409C-BE32-E72D297353CC}">
              <c16:uniqueId val="{00000000-2D23-4D67-A156-1963AB2C67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2D23-4D67-A156-1963AB2C67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53.28</c:v>
                </c:pt>
                <c:pt idx="1">
                  <c:v>52.37</c:v>
                </c:pt>
                <c:pt idx="2">
                  <c:v>52.27</c:v>
                </c:pt>
                <c:pt idx="3">
                  <c:v>47.85</c:v>
                </c:pt>
                <c:pt idx="4">
                  <c:v>56.4</c:v>
                </c:pt>
              </c:numCache>
            </c:numRef>
          </c:val>
          <c:extLst>
            <c:ext xmlns:c16="http://schemas.microsoft.com/office/drawing/2014/chart" uri="{C3380CC4-5D6E-409C-BE32-E72D297353CC}">
              <c16:uniqueId val="{00000000-00A5-4C02-ACBA-5CE9F72181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00A5-4C02-ACBA-5CE9F72181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292.36</c:v>
                </c:pt>
                <c:pt idx="1">
                  <c:v>297.31</c:v>
                </c:pt>
                <c:pt idx="2">
                  <c:v>296.08999999999997</c:v>
                </c:pt>
                <c:pt idx="3">
                  <c:v>326.57</c:v>
                </c:pt>
                <c:pt idx="4">
                  <c:v>283.77999999999997</c:v>
                </c:pt>
              </c:numCache>
            </c:numRef>
          </c:val>
          <c:extLst>
            <c:ext xmlns:c16="http://schemas.microsoft.com/office/drawing/2014/chart" uri="{C3380CC4-5D6E-409C-BE32-E72D297353CC}">
              <c16:uniqueId val="{00000000-D656-4EA3-8CBD-BA4F45DEFD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D656-4EA3-8CBD-BA4F45DEFD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飯豊町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6987</v>
      </c>
      <c r="AM8" s="51"/>
      <c r="AN8" s="51"/>
      <c r="AO8" s="51"/>
      <c r="AP8" s="51"/>
      <c r="AQ8" s="51"/>
      <c r="AR8" s="51"/>
      <c r="AS8" s="51"/>
      <c r="AT8" s="46">
        <f>データ!T6</f>
        <v>329.41</v>
      </c>
      <c r="AU8" s="46"/>
      <c r="AV8" s="46"/>
      <c r="AW8" s="46"/>
      <c r="AX8" s="46"/>
      <c r="AY8" s="46"/>
      <c r="AZ8" s="46"/>
      <c r="BA8" s="46"/>
      <c r="BB8" s="46">
        <f>データ!U6</f>
        <v>21.21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11.92</v>
      </c>
      <c r="Q10" s="46"/>
      <c r="R10" s="46"/>
      <c r="S10" s="46"/>
      <c r="T10" s="46"/>
      <c r="U10" s="46"/>
      <c r="V10" s="46"/>
      <c r="W10" s="46">
        <f>データ!Q6</f>
        <v>100</v>
      </c>
      <c r="X10" s="46"/>
      <c r="Y10" s="46"/>
      <c r="Z10" s="46"/>
      <c r="AA10" s="46"/>
      <c r="AB10" s="46"/>
      <c r="AC10" s="46"/>
      <c r="AD10" s="51">
        <f>データ!R6</f>
        <v>3080</v>
      </c>
      <c r="AE10" s="51"/>
      <c r="AF10" s="51"/>
      <c r="AG10" s="51"/>
      <c r="AH10" s="51"/>
      <c r="AI10" s="51"/>
      <c r="AJ10" s="51"/>
      <c r="AK10" s="2"/>
      <c r="AL10" s="51">
        <f>データ!V6</f>
        <v>824</v>
      </c>
      <c r="AM10" s="51"/>
      <c r="AN10" s="51"/>
      <c r="AO10" s="51"/>
      <c r="AP10" s="51"/>
      <c r="AQ10" s="51"/>
      <c r="AR10" s="51"/>
      <c r="AS10" s="51"/>
      <c r="AT10" s="46">
        <f>データ!W6</f>
        <v>19.670000000000002</v>
      </c>
      <c r="AU10" s="46"/>
      <c r="AV10" s="46"/>
      <c r="AW10" s="46"/>
      <c r="AX10" s="46"/>
      <c r="AY10" s="46"/>
      <c r="AZ10" s="46"/>
      <c r="BA10" s="46"/>
      <c r="BB10" s="46">
        <f>データ!X6</f>
        <v>41.89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121</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n/zRGN37G/itQjuBHjv/Xgt2iWMswq1jHKcP5Wa7QFqEtc3LC9DrOyluqd/tRYO41qMRBnuLGtOU5CTRygPCCA==" saltValue="jWC1V8LH7TTVhw6bRVGV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64033</v>
      </c>
      <c r="D6" s="33">
        <f t="shared" si="3"/>
        <v>47</v>
      </c>
      <c r="E6" s="33">
        <f t="shared" si="3"/>
        <v>18</v>
      </c>
      <c r="F6" s="33">
        <f t="shared" si="3"/>
        <v>0</v>
      </c>
      <c r="G6" s="33">
        <f t="shared" si="3"/>
        <v>0</v>
      </c>
      <c r="H6" s="33" t="str">
        <f t="shared" si="3"/>
        <v>山形県　飯豊町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11.92</v>
      </c>
      <c r="Q6" s="34">
        <f t="shared" si="3"/>
        <v>100</v>
      </c>
      <c r="R6" s="34">
        <f t="shared" si="3"/>
        <v>3080</v>
      </c>
      <c r="S6" s="34">
        <f t="shared" si="3"/>
        <v>6987</v>
      </c>
      <c r="T6" s="34">
        <f t="shared" si="3"/>
        <v>329.41</v>
      </c>
      <c r="U6" s="34">
        <f t="shared" si="3"/>
        <v>21.21</v>
      </c>
      <c r="V6" s="34">
        <f t="shared" si="3"/>
        <v>824</v>
      </c>
      <c r="W6" s="34">
        <f t="shared" si="3"/>
        <v>19.670000000000002</v>
      </c>
      <c r="X6" s="34">
        <f t="shared" si="3"/>
        <v>41.89</v>
      </c>
      <c r="Y6" s="35">
        <f>IF(Y7="",NA(),Y7)</f>
        <v>87.18</v>
      </c>
      <c r="Z6" s="35">
        <f t="shared" ref="Z6:AH6" si="4">IF(Z7="",NA(),Z7)</f>
        <v>86.17</v>
      </c>
      <c r="AA6" s="35">
        <f t="shared" si="4"/>
        <v>84.37</v>
      </c>
      <c r="AB6" s="35">
        <f t="shared" si="4"/>
        <v>85.77</v>
      </c>
      <c r="AC6" s="35">
        <f t="shared" si="4"/>
        <v>84.56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889.68</v>
      </c>
      <c r="BG6" s="35">
        <f t="shared" ref="BG6:BO6" si="7">IF(BG7="",NA(),BG7)</f>
        <v>875.85</v>
      </c>
      <c r="BH6" s="35">
        <f t="shared" si="7"/>
        <v>908.64</v>
      </c>
      <c r="BI6" s="35">
        <f t="shared" si="7"/>
        <v>1003.78</v>
      </c>
      <c r="BJ6" s="35">
        <f t="shared" si="7"/>
        <v>1068.52</v>
      </c>
      <c r="BK6" s="35">
        <f t="shared" si="7"/>
        <v>392.19</v>
      </c>
      <c r="BL6" s="35">
        <f t="shared" si="7"/>
        <v>413.5</v>
      </c>
      <c r="BM6" s="35">
        <f t="shared" si="7"/>
        <v>407.42</v>
      </c>
      <c r="BN6" s="35">
        <f t="shared" si="7"/>
        <v>386.46</v>
      </c>
      <c r="BO6" s="35">
        <f t="shared" si="7"/>
        <v>270.57</v>
      </c>
      <c r="BP6" s="34" t="str">
        <f>IF(BP7="","",IF(BP7="-","【-】","【"&amp;SUBSTITUTE(TEXT(BP7,"#,##0.00"),"-","△")&amp;"】"))</f>
        <v>【307.23】</v>
      </c>
      <c r="BQ6" s="35">
        <f>IF(BQ7="",NA(),BQ7)</f>
        <v>53.28</v>
      </c>
      <c r="BR6" s="35">
        <f t="shared" ref="BR6:BZ6" si="8">IF(BR7="",NA(),BR7)</f>
        <v>52.37</v>
      </c>
      <c r="BS6" s="35">
        <f t="shared" si="8"/>
        <v>52.27</v>
      </c>
      <c r="BT6" s="35">
        <f t="shared" si="8"/>
        <v>47.85</v>
      </c>
      <c r="BU6" s="35">
        <f t="shared" si="8"/>
        <v>56.4</v>
      </c>
      <c r="BV6" s="35">
        <f t="shared" si="8"/>
        <v>57.03</v>
      </c>
      <c r="BW6" s="35">
        <f t="shared" si="8"/>
        <v>55.84</v>
      </c>
      <c r="BX6" s="35">
        <f t="shared" si="8"/>
        <v>57.08</v>
      </c>
      <c r="BY6" s="35">
        <f t="shared" si="8"/>
        <v>55.85</v>
      </c>
      <c r="BZ6" s="35">
        <f t="shared" si="8"/>
        <v>62.5</v>
      </c>
      <c r="CA6" s="34" t="str">
        <f>IF(CA7="","",IF(CA7="-","【-】","【"&amp;SUBSTITUTE(TEXT(CA7,"#,##0.00"),"-","△")&amp;"】"))</f>
        <v>【59.98】</v>
      </c>
      <c r="CB6" s="35">
        <f>IF(CB7="",NA(),CB7)</f>
        <v>292.36</v>
      </c>
      <c r="CC6" s="35">
        <f t="shared" ref="CC6:CK6" si="9">IF(CC7="",NA(),CC7)</f>
        <v>297.31</v>
      </c>
      <c r="CD6" s="35">
        <f t="shared" si="9"/>
        <v>296.08999999999997</v>
      </c>
      <c r="CE6" s="35">
        <f t="shared" si="9"/>
        <v>326.57</v>
      </c>
      <c r="CF6" s="35">
        <f t="shared" si="9"/>
        <v>283.77999999999997</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100</v>
      </c>
      <c r="CN6" s="35">
        <f t="shared" ref="CN6:CV6" si="10">IF(CN7="",NA(),CN7)</f>
        <v>100</v>
      </c>
      <c r="CO6" s="35">
        <f t="shared" si="10"/>
        <v>59.09</v>
      </c>
      <c r="CP6" s="35">
        <f t="shared" si="10"/>
        <v>60.3</v>
      </c>
      <c r="CQ6" s="35">
        <f t="shared" si="10"/>
        <v>52.41</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64033</v>
      </c>
      <c r="D7" s="37">
        <v>47</v>
      </c>
      <c r="E7" s="37">
        <v>18</v>
      </c>
      <c r="F7" s="37">
        <v>0</v>
      </c>
      <c r="G7" s="37">
        <v>0</v>
      </c>
      <c r="H7" s="37" t="s">
        <v>99</v>
      </c>
      <c r="I7" s="37" t="s">
        <v>100</v>
      </c>
      <c r="J7" s="37" t="s">
        <v>101</v>
      </c>
      <c r="K7" s="37" t="s">
        <v>102</v>
      </c>
      <c r="L7" s="37" t="s">
        <v>103</v>
      </c>
      <c r="M7" s="37" t="s">
        <v>104</v>
      </c>
      <c r="N7" s="38" t="s">
        <v>105</v>
      </c>
      <c r="O7" s="38" t="s">
        <v>106</v>
      </c>
      <c r="P7" s="38">
        <v>11.92</v>
      </c>
      <c r="Q7" s="38">
        <v>100</v>
      </c>
      <c r="R7" s="38">
        <v>3080</v>
      </c>
      <c r="S7" s="38">
        <v>6987</v>
      </c>
      <c r="T7" s="38">
        <v>329.41</v>
      </c>
      <c r="U7" s="38">
        <v>21.21</v>
      </c>
      <c r="V7" s="38">
        <v>824</v>
      </c>
      <c r="W7" s="38">
        <v>19.670000000000002</v>
      </c>
      <c r="X7" s="38">
        <v>41.89</v>
      </c>
      <c r="Y7" s="38">
        <v>87.18</v>
      </c>
      <c r="Z7" s="38">
        <v>86.17</v>
      </c>
      <c r="AA7" s="38">
        <v>84.37</v>
      </c>
      <c r="AB7" s="38">
        <v>85.77</v>
      </c>
      <c r="AC7" s="38">
        <v>84.56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889.68</v>
      </c>
      <c r="BG7" s="38">
        <v>875.85</v>
      </c>
      <c r="BH7" s="38">
        <v>908.64</v>
      </c>
      <c r="BI7" s="38">
        <v>1003.78</v>
      </c>
      <c r="BJ7" s="38">
        <v>1068.52</v>
      </c>
      <c r="BK7" s="38">
        <v>392.19</v>
      </c>
      <c r="BL7" s="38">
        <v>413.5</v>
      </c>
      <c r="BM7" s="38">
        <v>407.42</v>
      </c>
      <c r="BN7" s="38">
        <v>386.46</v>
      </c>
      <c r="BO7" s="38">
        <v>270.57</v>
      </c>
      <c r="BP7" s="38">
        <v>307.23</v>
      </c>
      <c r="BQ7" s="38">
        <v>53.28</v>
      </c>
      <c r="BR7" s="38">
        <v>52.37</v>
      </c>
      <c r="BS7" s="38">
        <v>52.27</v>
      </c>
      <c r="BT7" s="38">
        <v>47.85</v>
      </c>
      <c r="BU7" s="38">
        <v>56.4</v>
      </c>
      <c r="BV7" s="38">
        <v>57.03</v>
      </c>
      <c r="BW7" s="38">
        <v>55.84</v>
      </c>
      <c r="BX7" s="38">
        <v>57.08</v>
      </c>
      <c r="BY7" s="38">
        <v>55.85</v>
      </c>
      <c r="BZ7" s="38">
        <v>62.5</v>
      </c>
      <c r="CA7" s="38">
        <v>59.98</v>
      </c>
      <c r="CB7" s="38">
        <v>292.36</v>
      </c>
      <c r="CC7" s="38">
        <v>297.31</v>
      </c>
      <c r="CD7" s="38">
        <v>296.08999999999997</v>
      </c>
      <c r="CE7" s="38">
        <v>326.57</v>
      </c>
      <c r="CF7" s="38">
        <v>283.77999999999997</v>
      </c>
      <c r="CG7" s="38">
        <v>283.73</v>
      </c>
      <c r="CH7" s="38">
        <v>287.57</v>
      </c>
      <c r="CI7" s="38">
        <v>286.86</v>
      </c>
      <c r="CJ7" s="38">
        <v>287.91000000000003</v>
      </c>
      <c r="CK7" s="38">
        <v>269.33</v>
      </c>
      <c r="CL7" s="38">
        <v>272.98</v>
      </c>
      <c r="CM7" s="38">
        <v>100</v>
      </c>
      <c r="CN7" s="38">
        <v>100</v>
      </c>
      <c r="CO7" s="38">
        <v>59.09</v>
      </c>
      <c r="CP7" s="38">
        <v>60.3</v>
      </c>
      <c r="CQ7" s="38">
        <v>52.41</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2020-12-04T03:15:54Z</dcterms:created>
  <dcterms:modified xsi:type="dcterms:W3CDTF">2021-01-26T01:52:50Z</dcterms:modified>
  <cp:category/>
</cp:coreProperties>
</file>